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GonzalezM\Desktop\CONSEJO DIRECTIVO\Consejo Directivo 2020\09. Sesión de Consejo Directivo Septiembre 2020\"/>
    </mc:Choice>
  </mc:AlternateContent>
  <bookViews>
    <workbookView xWindow="0" yWindow="0" windowWidth="28800" windowHeight="13620"/>
  </bookViews>
  <sheets>
    <sheet name="Hoja1" sheetId="1" r:id="rId1"/>
  </sheets>
  <definedNames>
    <definedName name="_xlnm.Print_Area" localSheetId="0">Hoja1!$A$3:$F$106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2" i="1" l="1"/>
  <c r="E104" i="1" s="1"/>
  <c r="E89" i="1"/>
  <c r="E88" i="1"/>
  <c r="E58" i="1"/>
  <c r="E64" i="1"/>
  <c r="E63" i="1"/>
  <c r="E87" i="1"/>
  <c r="E86" i="1"/>
  <c r="E90" i="1"/>
  <c r="E85" i="1"/>
  <c r="E97" i="1"/>
  <c r="E96" i="1"/>
  <c r="E9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9" i="1"/>
  <c r="E60" i="1"/>
  <c r="E61" i="1"/>
  <c r="E62" i="1"/>
  <c r="E65" i="1"/>
  <c r="E41" i="1"/>
  <c r="E67" i="1" l="1"/>
  <c r="E99" i="1"/>
  <c r="E92" i="1"/>
  <c r="E15" i="1"/>
  <c r="F15" i="1" s="1"/>
  <c r="E16" i="1"/>
  <c r="F16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5" i="1"/>
  <c r="F5" i="1" s="1"/>
  <c r="F33" i="1" l="1"/>
  <c r="E33" i="1"/>
  <c r="F35" i="1" s="1"/>
  <c r="F37" i="1" l="1"/>
  <c r="E106" i="1" s="1"/>
</calcChain>
</file>

<file path=xl/sharedStrings.xml><?xml version="1.0" encoding="utf-8"?>
<sst xmlns="http://schemas.openxmlformats.org/spreadsheetml/2006/main" count="122" uniqueCount="85">
  <si>
    <t>PERSONAL</t>
  </si>
  <si>
    <t>TURNO</t>
  </si>
  <si>
    <t>CANTIDAD</t>
  </si>
  <si>
    <t xml:space="preserve">SUELDO MENSUAL </t>
  </si>
  <si>
    <t>MEDICOS</t>
  </si>
  <si>
    <t>COORDINADOR</t>
  </si>
  <si>
    <t>MATUTINO</t>
  </si>
  <si>
    <t>PROPUESTA DE PERSONAL UNIMEF ZAPOPAN</t>
  </si>
  <si>
    <t>VESPERTINO</t>
  </si>
  <si>
    <t>ATENCIÓN MEDICA CONTINUA</t>
  </si>
  <si>
    <t>ENFERMERÍA</t>
  </si>
  <si>
    <t>RECEPCIÓN</t>
  </si>
  <si>
    <t>LABORATORIO</t>
  </si>
  <si>
    <t>FARMACIA</t>
  </si>
  <si>
    <t>CONTROLISTA DE MEDICAMENTOS</t>
  </si>
  <si>
    <t>ODONTOLOGÍA</t>
  </si>
  <si>
    <t>RAYOS X</t>
  </si>
  <si>
    <t>NOCTURNO</t>
  </si>
  <si>
    <t xml:space="preserve">NOCTURNO </t>
  </si>
  <si>
    <t>SUELDO MENSUAL TOTAL</t>
  </si>
  <si>
    <t xml:space="preserve">TOTAL </t>
  </si>
  <si>
    <t xml:space="preserve">SUELDO ANUAL TOTAL </t>
  </si>
  <si>
    <t>ASISTENTE DE COORDINACIÓN</t>
  </si>
  <si>
    <t>ESPECIALISTAS</t>
  </si>
  <si>
    <t>ENFERMERAS ESPECIALISTAS</t>
  </si>
  <si>
    <t>TOTAL ANUAL</t>
  </si>
  <si>
    <t>SUPLENTES TODAS LAS AREAS (2 PERIODOS VACACIONALES POR AÑO)</t>
  </si>
  <si>
    <t xml:space="preserve">MOBILIARIO E INSTRUMENTAL UNIMEF ZAPOPAN </t>
  </si>
  <si>
    <t xml:space="preserve">MOBILIARIO    </t>
  </si>
  <si>
    <t xml:space="preserve">PRECIO UNITARIO </t>
  </si>
  <si>
    <t xml:space="preserve">PRECIO TOTAL </t>
  </si>
  <si>
    <t>BOTIQUIN DE URGENCIAS</t>
  </si>
  <si>
    <t xml:space="preserve">ANAQUEL DE ESQUELETO </t>
  </si>
  <si>
    <t xml:space="preserve">ARCHIVERO </t>
  </si>
  <si>
    <t>ASIENTO PARA MEDICO</t>
  </si>
  <si>
    <t>ASIENTO PARA PACIENTE</t>
  </si>
  <si>
    <t>ASIENTO PARA MEDICO EN EXPLORACIÓN</t>
  </si>
  <si>
    <t>BANQUETA DE ALTURA</t>
  </si>
  <si>
    <t>BASCULA CON ESTADIMETRO</t>
  </si>
  <si>
    <t>CUBETA DE BASURA</t>
  </si>
  <si>
    <t>CARRO CAMILLA 3 POSICIONES</t>
  </si>
  <si>
    <t>CONTENEDOR PARA RPBI</t>
  </si>
  <si>
    <t>CORTINA PLEGABLE ANIBACTERIANA</t>
  </si>
  <si>
    <t>ESCALERA DE TIJERA 3 PELDAÑOS</t>
  </si>
  <si>
    <t>MESA DE EXPLORACIÓN CON PIERNERAS</t>
  </si>
  <si>
    <t>MESA DE 180 CM CON RESPALDO Y FREGADERO DERECHO</t>
  </si>
  <si>
    <t>MOSTRADOR ESCRITORIO DE MADERA DE 265 CM DE LARGO X 115 CM DE ALTO X 60 CM DE FONDO</t>
  </si>
  <si>
    <t>MESA DE MAYO</t>
  </si>
  <si>
    <t>ESCRITORIO</t>
  </si>
  <si>
    <t>REFRIGERADOR</t>
  </si>
  <si>
    <t xml:space="preserve">SILLON EJECUTIVO GIRATORIO </t>
  </si>
  <si>
    <t xml:space="preserve">SILLA GIRATORIA SECRETARIAL </t>
  </si>
  <si>
    <t>SILLAS PARA SALA DE ESPERA</t>
  </si>
  <si>
    <t>SUBTOTAL</t>
  </si>
  <si>
    <t xml:space="preserve">INSTRUMENTAL </t>
  </si>
  <si>
    <t>ESFIGMOMANOMETRO</t>
  </si>
  <si>
    <t>ESTETOSCOPIO AURICULAR</t>
  </si>
  <si>
    <t>ESTETOSCOPIO PINAR</t>
  </si>
  <si>
    <t>ESTUCHE DE DIAGNOSTICO</t>
  </si>
  <si>
    <t>LAMPARA DIRECCIONABLE</t>
  </si>
  <si>
    <t>NEGATOSCOPIO</t>
  </si>
  <si>
    <t>ESPEJOS VAGINALES</t>
  </si>
  <si>
    <t xml:space="preserve">MANGO BISTURI </t>
  </si>
  <si>
    <t>MARTILLO PERCUSOR</t>
  </si>
  <si>
    <t xml:space="preserve">ESTUCHE DE DISECCIÓN </t>
  </si>
  <si>
    <t>RIÑON DE 250 ML</t>
  </si>
  <si>
    <t>TORUNDERO CON TAPA</t>
  </si>
  <si>
    <t>CINTA MÉTRICA</t>
  </si>
  <si>
    <t>TERMÓMETRO CLÍNICO</t>
  </si>
  <si>
    <t>CAJA CON TAPA PARA SOLUCIONES DESINFECTANTES</t>
  </si>
  <si>
    <t>COMPUTADORA</t>
  </si>
  <si>
    <t>IMPRESORA</t>
  </si>
  <si>
    <t>TELEFONO</t>
  </si>
  <si>
    <t>TRIPIE</t>
  </si>
  <si>
    <t>EQUIPAMIENTO DE CARRO ROJO (BOLSA PARA REANIMACIÓN, CONEXIÓN PARA OXIGENO, DESFIBRILADOR, LARINGOSCOPIO, GUIA DE COBRE, TABLA DE COMPRESONES, TANQUE DE OXIGENO, MARCAPASO EXTERNO TRANSITORIO, ETC.)</t>
  </si>
  <si>
    <t>AREA DE OBSERVACIÓN Y SALA DE CHOQUE ( CARRO ROJO, COLLARINES, ELECTROCARDIOGRAFO, REFRIGERADOR, ETC)</t>
  </si>
  <si>
    <t>EQUIPOS DE COMPUTO</t>
  </si>
  <si>
    <t>TOTAL</t>
  </si>
  <si>
    <t>TELEVISOR PARA INFORMACIÓN EN SALA DE ESPERA</t>
  </si>
  <si>
    <t xml:space="preserve">TOMA TURNO ELECTRICO </t>
  </si>
  <si>
    <t>SILLA DE RUEDAS</t>
  </si>
  <si>
    <t>MONITOR DE SIGNOS VITALES PARA EL AREA DE HOSPITALIZACIÓN DE URGENCIAS</t>
  </si>
  <si>
    <t>SILLON PARA HEMODIALISIS</t>
  </si>
  <si>
    <t>MAQUINA DE HEMODIALISIS</t>
  </si>
  <si>
    <t>GASTOS DE MANTENIMIENTO (SE ANEXAN PARTIDAS)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</si>
</sst>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44" fontId="0" fillId="0" borderId="1" xfId="1" applyFont="1" applyBorder="1"/>
    <xf numFmtId="0" fontId="0" fillId="0" borderId="1" xfId="0" applyFill="1" applyBorder="1"/>
    <xf numFmtId="44" fontId="0" fillId="0" borderId="1" xfId="0" applyNumberForma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44" fontId="3" fillId="0" borderId="1" xfId="0" applyNumberFormat="1" applyFont="1" applyBorder="1"/>
    <xf numFmtId="0" fontId="2" fillId="0" borderId="1" xfId="0" applyFont="1" applyFill="1" applyBorder="1" applyAlignment="1">
      <alignment horizontal="center" wrapText="1"/>
    </xf>
    <xf numFmtId="0" fontId="5" fillId="0" borderId="1" xfId="0" applyFont="1" applyBorder="1"/>
    <xf numFmtId="44" fontId="5" fillId="0" borderId="1" xfId="0" applyNumberFormat="1" applyFont="1" applyBorder="1"/>
    <xf numFmtId="1" fontId="0" fillId="0" borderId="1" xfId="1" applyNumberFormat="1" applyFont="1" applyBorder="1"/>
    <xf numFmtId="1" fontId="0" fillId="0" borderId="1" xfId="0" applyNumberFormat="1" applyBorder="1"/>
    <xf numFmtId="0" fontId="0" fillId="0" borderId="0" xfId="0" applyBorder="1" applyAlignment="1">
      <alignment horizontal="left"/>
    </xf>
    <xf numFmtId="1" fontId="0" fillId="0" borderId="0" xfId="0" applyNumberFormat="1" applyBorder="1"/>
    <xf numFmtId="44" fontId="0" fillId="0" borderId="0" xfId="1" applyFont="1" applyBorder="1"/>
    <xf numFmtId="44" fontId="0" fillId="0" borderId="0" xfId="1" applyFont="1" applyBorder="1" applyAlignment="1">
      <alignment horizontal="center"/>
    </xf>
    <xf numFmtId="0" fontId="5" fillId="0" borderId="0" xfId="0" applyFont="1" applyBorder="1"/>
    <xf numFmtId="4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4" fontId="0" fillId="0" borderId="5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6"/>
  <sheetViews>
    <sheetView showGridLines="0" tabSelected="1" view="pageBreakPreview" zoomScale="120" zoomScaleNormal="100" zoomScaleSheetLayoutView="120" workbookViewId="0">
      <selection activeCell="K6" sqref="K6"/>
    </sheetView>
  </sheetViews>
  <sheetFormatPr baseColWidth="10" defaultRowHeight="15" x14ac:dyDescent="0.25"/>
  <cols>
    <col min="1" max="1" width="20.140625" customWidth="1"/>
    <col min="3" max="3" width="13.7109375" customWidth="1"/>
    <col min="4" max="4" width="17.42578125" bestFit="1" customWidth="1"/>
    <col min="5" max="5" width="17" customWidth="1"/>
    <col min="6" max="6" width="22.28515625" customWidth="1"/>
  </cols>
  <sheetData>
    <row r="3" spans="1:6" ht="21" x14ac:dyDescent="0.35">
      <c r="A3" s="35" t="s">
        <v>7</v>
      </c>
      <c r="B3" s="35"/>
      <c r="C3" s="35"/>
      <c r="D3" s="35"/>
      <c r="E3" s="35"/>
      <c r="F3" s="35"/>
    </row>
    <row r="4" spans="1:6" ht="30" x14ac:dyDescent="0.25">
      <c r="A4" s="6" t="s">
        <v>0</v>
      </c>
      <c r="B4" s="6" t="s">
        <v>2</v>
      </c>
      <c r="C4" s="6" t="s">
        <v>1</v>
      </c>
      <c r="D4" s="6" t="s">
        <v>3</v>
      </c>
      <c r="E4" s="6" t="s">
        <v>19</v>
      </c>
      <c r="F4" s="9" t="s">
        <v>21</v>
      </c>
    </row>
    <row r="5" spans="1:6" x14ac:dyDescent="0.25">
      <c r="A5" s="1" t="s">
        <v>5</v>
      </c>
      <c r="B5" s="2">
        <v>1</v>
      </c>
      <c r="C5" s="2" t="s">
        <v>6</v>
      </c>
      <c r="D5" s="3">
        <v>38852</v>
      </c>
      <c r="E5" s="5">
        <f>B5*D5</f>
        <v>38852</v>
      </c>
      <c r="F5" s="5">
        <f>E5*12</f>
        <v>466224</v>
      </c>
    </row>
    <row r="6" spans="1:6" ht="30" x14ac:dyDescent="0.25">
      <c r="A6" s="1" t="s">
        <v>22</v>
      </c>
      <c r="B6" s="2">
        <v>1</v>
      </c>
      <c r="C6" s="2" t="s">
        <v>6</v>
      </c>
      <c r="D6" s="3">
        <v>16301</v>
      </c>
      <c r="E6" s="5">
        <f t="shared" ref="E6:E32" si="0">B6*D6</f>
        <v>16301</v>
      </c>
      <c r="F6" s="5">
        <f t="shared" ref="F6:F32" si="1">E6*12</f>
        <v>195612</v>
      </c>
    </row>
    <row r="7" spans="1:6" x14ac:dyDescent="0.25">
      <c r="A7" s="41" t="s">
        <v>4</v>
      </c>
      <c r="B7" s="2">
        <v>10</v>
      </c>
      <c r="C7" s="2" t="s">
        <v>6</v>
      </c>
      <c r="D7" s="3">
        <v>32366</v>
      </c>
      <c r="E7" s="5">
        <f t="shared" si="0"/>
        <v>323660</v>
      </c>
      <c r="F7" s="5">
        <f t="shared" si="1"/>
        <v>3883920</v>
      </c>
    </row>
    <row r="8" spans="1:6" x14ac:dyDescent="0.25">
      <c r="A8" s="41"/>
      <c r="B8" s="2">
        <v>10</v>
      </c>
      <c r="C8" s="2" t="s">
        <v>8</v>
      </c>
      <c r="D8" s="3">
        <v>32366</v>
      </c>
      <c r="E8" s="5">
        <f t="shared" si="0"/>
        <v>323660</v>
      </c>
      <c r="F8" s="5">
        <f t="shared" si="1"/>
        <v>3883920</v>
      </c>
    </row>
    <row r="9" spans="1:6" ht="30" customHeight="1" x14ac:dyDescent="0.25">
      <c r="A9" s="36" t="s">
        <v>9</v>
      </c>
      <c r="B9" s="2">
        <v>1</v>
      </c>
      <c r="C9" s="2" t="s">
        <v>6</v>
      </c>
      <c r="D9" s="3">
        <v>32366</v>
      </c>
      <c r="E9" s="5">
        <f t="shared" si="0"/>
        <v>32366</v>
      </c>
      <c r="F9" s="5">
        <f t="shared" si="1"/>
        <v>388392</v>
      </c>
    </row>
    <row r="10" spans="1:6" x14ac:dyDescent="0.25">
      <c r="A10" s="37"/>
      <c r="B10" s="2">
        <v>1</v>
      </c>
      <c r="C10" s="2" t="s">
        <v>8</v>
      </c>
      <c r="D10" s="3">
        <v>32366</v>
      </c>
      <c r="E10" s="5">
        <f t="shared" si="0"/>
        <v>32366</v>
      </c>
      <c r="F10" s="5">
        <f t="shared" si="1"/>
        <v>388392</v>
      </c>
    </row>
    <row r="11" spans="1:6" x14ac:dyDescent="0.25">
      <c r="A11" s="39"/>
      <c r="B11" s="2">
        <v>4</v>
      </c>
      <c r="C11" s="2" t="s">
        <v>17</v>
      </c>
      <c r="D11" s="3">
        <v>32366</v>
      </c>
      <c r="E11" s="5">
        <f t="shared" si="0"/>
        <v>129464</v>
      </c>
      <c r="F11" s="5">
        <f t="shared" si="1"/>
        <v>1553568</v>
      </c>
    </row>
    <row r="12" spans="1:6" x14ac:dyDescent="0.25">
      <c r="A12" s="36" t="s">
        <v>10</v>
      </c>
      <c r="B12" s="2">
        <v>4</v>
      </c>
      <c r="C12" s="2" t="s">
        <v>6</v>
      </c>
      <c r="D12" s="3">
        <v>17429</v>
      </c>
      <c r="E12" s="5">
        <f t="shared" si="0"/>
        <v>69716</v>
      </c>
      <c r="F12" s="5">
        <f t="shared" si="1"/>
        <v>836592</v>
      </c>
    </row>
    <row r="13" spans="1:6" x14ac:dyDescent="0.25">
      <c r="A13" s="37"/>
      <c r="B13" s="2">
        <v>4</v>
      </c>
      <c r="C13" s="2" t="s">
        <v>8</v>
      </c>
      <c r="D13" s="3">
        <v>17429</v>
      </c>
      <c r="E13" s="5">
        <f t="shared" si="0"/>
        <v>69716</v>
      </c>
      <c r="F13" s="5">
        <f t="shared" si="1"/>
        <v>836592</v>
      </c>
    </row>
    <row r="14" spans="1:6" x14ac:dyDescent="0.25">
      <c r="A14" s="39"/>
      <c r="B14" s="2">
        <v>4</v>
      </c>
      <c r="C14" s="2" t="s">
        <v>17</v>
      </c>
      <c r="D14" s="3">
        <v>17429</v>
      </c>
      <c r="E14" s="5">
        <f t="shared" si="0"/>
        <v>69716</v>
      </c>
      <c r="F14" s="5">
        <f t="shared" si="1"/>
        <v>836592</v>
      </c>
    </row>
    <row r="15" spans="1:6" x14ac:dyDescent="0.25">
      <c r="A15" s="36" t="s">
        <v>24</v>
      </c>
      <c r="B15" s="2">
        <v>2</v>
      </c>
      <c r="C15" s="2" t="s">
        <v>6</v>
      </c>
      <c r="D15" s="3">
        <v>17429</v>
      </c>
      <c r="E15" s="5">
        <f t="shared" si="0"/>
        <v>34858</v>
      </c>
      <c r="F15" s="5">
        <f t="shared" si="1"/>
        <v>418296</v>
      </c>
    </row>
    <row r="16" spans="1:6" x14ac:dyDescent="0.25">
      <c r="A16" s="39"/>
      <c r="B16" s="2">
        <v>2</v>
      </c>
      <c r="C16" s="2" t="s">
        <v>8</v>
      </c>
      <c r="D16" s="3">
        <v>17429</v>
      </c>
      <c r="E16" s="5">
        <f t="shared" si="0"/>
        <v>34858</v>
      </c>
      <c r="F16" s="5">
        <f t="shared" si="1"/>
        <v>418296</v>
      </c>
    </row>
    <row r="17" spans="1:6" x14ac:dyDescent="0.25">
      <c r="A17" s="36" t="s">
        <v>11</v>
      </c>
      <c r="B17" s="2">
        <v>3</v>
      </c>
      <c r="C17" s="2" t="s">
        <v>6</v>
      </c>
      <c r="D17" s="3">
        <v>16301</v>
      </c>
      <c r="E17" s="5">
        <f t="shared" si="0"/>
        <v>48903</v>
      </c>
      <c r="F17" s="5">
        <f t="shared" si="1"/>
        <v>586836</v>
      </c>
    </row>
    <row r="18" spans="1:6" x14ac:dyDescent="0.25">
      <c r="A18" s="37"/>
      <c r="B18" s="2">
        <v>3</v>
      </c>
      <c r="C18" s="2" t="s">
        <v>8</v>
      </c>
      <c r="D18" s="3">
        <v>16301</v>
      </c>
      <c r="E18" s="5">
        <f t="shared" si="0"/>
        <v>48903</v>
      </c>
      <c r="F18" s="5">
        <f t="shared" si="1"/>
        <v>586836</v>
      </c>
    </row>
    <row r="19" spans="1:6" x14ac:dyDescent="0.25">
      <c r="A19" s="39"/>
      <c r="B19" s="2">
        <v>2</v>
      </c>
      <c r="C19" s="2" t="s">
        <v>18</v>
      </c>
      <c r="D19" s="3">
        <v>16301</v>
      </c>
      <c r="E19" s="5">
        <f t="shared" si="0"/>
        <v>32602</v>
      </c>
      <c r="F19" s="5">
        <f t="shared" si="1"/>
        <v>391224</v>
      </c>
    </row>
    <row r="20" spans="1:6" x14ac:dyDescent="0.25">
      <c r="A20" s="36" t="s">
        <v>12</v>
      </c>
      <c r="B20" s="2">
        <v>2</v>
      </c>
      <c r="C20" s="2" t="s">
        <v>6</v>
      </c>
      <c r="D20" s="3">
        <v>20162</v>
      </c>
      <c r="E20" s="5">
        <f t="shared" si="0"/>
        <v>40324</v>
      </c>
      <c r="F20" s="5">
        <f t="shared" si="1"/>
        <v>483888</v>
      </c>
    </row>
    <row r="21" spans="1:6" x14ac:dyDescent="0.25">
      <c r="A21" s="37"/>
      <c r="B21" s="2">
        <v>1</v>
      </c>
      <c r="C21" s="2" t="s">
        <v>8</v>
      </c>
      <c r="D21" s="3">
        <v>20162</v>
      </c>
      <c r="E21" s="5">
        <f t="shared" si="0"/>
        <v>20162</v>
      </c>
      <c r="F21" s="5">
        <f t="shared" si="1"/>
        <v>241944</v>
      </c>
    </row>
    <row r="22" spans="1:6" x14ac:dyDescent="0.25">
      <c r="A22" s="39"/>
      <c r="B22" s="2">
        <v>2</v>
      </c>
      <c r="C22" s="2" t="s">
        <v>17</v>
      </c>
      <c r="D22" s="3">
        <v>20162</v>
      </c>
      <c r="E22" s="5">
        <f t="shared" si="0"/>
        <v>40324</v>
      </c>
      <c r="F22" s="5">
        <f t="shared" si="1"/>
        <v>483888</v>
      </c>
    </row>
    <row r="23" spans="1:6" x14ac:dyDescent="0.25">
      <c r="A23" s="36" t="s">
        <v>13</v>
      </c>
      <c r="B23" s="2">
        <v>2</v>
      </c>
      <c r="C23" s="2" t="s">
        <v>6</v>
      </c>
      <c r="D23" s="3">
        <v>14958</v>
      </c>
      <c r="E23" s="5">
        <f t="shared" si="0"/>
        <v>29916</v>
      </c>
      <c r="F23" s="5">
        <f t="shared" si="1"/>
        <v>358992</v>
      </c>
    </row>
    <row r="24" spans="1:6" x14ac:dyDescent="0.25">
      <c r="A24" s="37"/>
      <c r="B24" s="2">
        <v>2</v>
      </c>
      <c r="C24" s="2" t="s">
        <v>8</v>
      </c>
      <c r="D24" s="3">
        <v>14958</v>
      </c>
      <c r="E24" s="5">
        <f t="shared" si="0"/>
        <v>29916</v>
      </c>
      <c r="F24" s="5">
        <f t="shared" si="1"/>
        <v>358992</v>
      </c>
    </row>
    <row r="25" spans="1:6" x14ac:dyDescent="0.25">
      <c r="A25" s="40" t="s">
        <v>23</v>
      </c>
      <c r="B25" s="2">
        <v>2</v>
      </c>
      <c r="C25" s="2" t="s">
        <v>6</v>
      </c>
      <c r="D25" s="3">
        <v>32366</v>
      </c>
      <c r="E25" s="5">
        <f t="shared" si="0"/>
        <v>64732</v>
      </c>
      <c r="F25" s="5">
        <f t="shared" si="1"/>
        <v>776784</v>
      </c>
    </row>
    <row r="26" spans="1:6" x14ac:dyDescent="0.25">
      <c r="A26" s="40"/>
      <c r="B26" s="2">
        <v>2</v>
      </c>
      <c r="C26" s="2" t="s">
        <v>8</v>
      </c>
      <c r="D26" s="3">
        <v>32366</v>
      </c>
      <c r="E26" s="5">
        <f t="shared" si="0"/>
        <v>64732</v>
      </c>
      <c r="F26" s="5">
        <f t="shared" si="1"/>
        <v>776784</v>
      </c>
    </row>
    <row r="27" spans="1:6" ht="30" x14ac:dyDescent="0.25">
      <c r="A27" s="1" t="s">
        <v>14</v>
      </c>
      <c r="B27" s="2">
        <v>1</v>
      </c>
      <c r="C27" s="2" t="s">
        <v>6</v>
      </c>
      <c r="D27" s="3">
        <v>15879</v>
      </c>
      <c r="E27" s="5">
        <f t="shared" si="0"/>
        <v>15879</v>
      </c>
      <c r="F27" s="5">
        <f t="shared" si="1"/>
        <v>190548</v>
      </c>
    </row>
    <row r="28" spans="1:6" x14ac:dyDescent="0.25">
      <c r="A28" s="40" t="s">
        <v>15</v>
      </c>
      <c r="B28" s="2">
        <v>1</v>
      </c>
      <c r="C28" s="2" t="s">
        <v>6</v>
      </c>
      <c r="D28" s="3">
        <v>32366</v>
      </c>
      <c r="E28" s="5">
        <f t="shared" si="0"/>
        <v>32366</v>
      </c>
      <c r="F28" s="5">
        <f t="shared" si="1"/>
        <v>388392</v>
      </c>
    </row>
    <row r="29" spans="1:6" x14ac:dyDescent="0.25">
      <c r="A29" s="40"/>
      <c r="B29" s="2">
        <v>1</v>
      </c>
      <c r="C29" s="2" t="s">
        <v>8</v>
      </c>
      <c r="D29" s="3">
        <v>14472</v>
      </c>
      <c r="E29" s="5">
        <f t="shared" si="0"/>
        <v>14472</v>
      </c>
      <c r="F29" s="5">
        <f t="shared" si="1"/>
        <v>173664</v>
      </c>
    </row>
    <row r="30" spans="1:6" x14ac:dyDescent="0.25">
      <c r="A30" s="40" t="s">
        <v>16</v>
      </c>
      <c r="B30" s="2">
        <v>1</v>
      </c>
      <c r="C30" s="2" t="s">
        <v>6</v>
      </c>
      <c r="D30" s="3">
        <v>20162</v>
      </c>
      <c r="E30" s="5">
        <f t="shared" si="0"/>
        <v>20162</v>
      </c>
      <c r="F30" s="5">
        <f t="shared" si="1"/>
        <v>241944</v>
      </c>
    </row>
    <row r="31" spans="1:6" x14ac:dyDescent="0.25">
      <c r="A31" s="40"/>
      <c r="B31" s="2">
        <v>1</v>
      </c>
      <c r="C31" s="2" t="s">
        <v>8</v>
      </c>
      <c r="D31" s="3">
        <v>20162</v>
      </c>
      <c r="E31" s="5">
        <f t="shared" si="0"/>
        <v>20162</v>
      </c>
      <c r="F31" s="5">
        <f t="shared" si="1"/>
        <v>241944</v>
      </c>
    </row>
    <row r="32" spans="1:6" x14ac:dyDescent="0.25">
      <c r="A32" s="40"/>
      <c r="B32" s="4">
        <v>2</v>
      </c>
      <c r="C32" s="4" t="s">
        <v>17</v>
      </c>
      <c r="D32" s="3">
        <v>20162</v>
      </c>
      <c r="E32" s="5">
        <f t="shared" si="0"/>
        <v>40324</v>
      </c>
      <c r="F32" s="5">
        <f t="shared" si="1"/>
        <v>483888</v>
      </c>
    </row>
    <row r="33" spans="1:6" ht="15.75" x14ac:dyDescent="0.25">
      <c r="D33" s="7" t="s">
        <v>20</v>
      </c>
      <c r="E33" s="8">
        <f>SUM(E5:E32)</f>
        <v>1739412</v>
      </c>
      <c r="F33" s="5">
        <f>SUM(F5:F32)</f>
        <v>20872944</v>
      </c>
    </row>
    <row r="35" spans="1:6" x14ac:dyDescent="0.25">
      <c r="A35" s="38" t="s">
        <v>26</v>
      </c>
      <c r="B35" s="38"/>
      <c r="C35" s="38"/>
      <c r="D35" s="38"/>
      <c r="E35" s="38"/>
      <c r="F35" s="5">
        <f>E33</f>
        <v>1739412</v>
      </c>
    </row>
    <row r="37" spans="1:6" ht="18.75" x14ac:dyDescent="0.3">
      <c r="E37" s="10" t="s">
        <v>25</v>
      </c>
      <c r="F37" s="11">
        <f>F33+F35</f>
        <v>22612356</v>
      </c>
    </row>
    <row r="39" spans="1:6" ht="21" x14ac:dyDescent="0.35">
      <c r="A39" s="35" t="s">
        <v>27</v>
      </c>
      <c r="B39" s="35"/>
      <c r="C39" s="35"/>
      <c r="D39" s="35"/>
      <c r="E39" s="35"/>
      <c r="F39" s="35"/>
    </row>
    <row r="40" spans="1:6" x14ac:dyDescent="0.25">
      <c r="A40" s="28" t="s">
        <v>28</v>
      </c>
      <c r="B40" s="29"/>
      <c r="C40" s="6" t="s">
        <v>2</v>
      </c>
      <c r="D40" s="6" t="s">
        <v>29</v>
      </c>
      <c r="E40" s="28" t="s">
        <v>30</v>
      </c>
      <c r="F40" s="29"/>
    </row>
    <row r="41" spans="1:6" x14ac:dyDescent="0.25">
      <c r="A41" s="31" t="s">
        <v>31</v>
      </c>
      <c r="B41" s="31"/>
      <c r="C41" s="12">
        <v>18</v>
      </c>
      <c r="D41" s="3">
        <v>310.49</v>
      </c>
      <c r="E41" s="27">
        <f>C41*D41</f>
        <v>5588.82</v>
      </c>
      <c r="F41" s="27"/>
    </row>
    <row r="42" spans="1:6" x14ac:dyDescent="0.25">
      <c r="A42" s="31" t="s">
        <v>32</v>
      </c>
      <c r="B42" s="31"/>
      <c r="C42" s="12">
        <v>10</v>
      </c>
      <c r="D42" s="3">
        <v>1050</v>
      </c>
      <c r="E42" s="27">
        <f t="shared" ref="E42:E65" si="2">C42*D42</f>
        <v>10500</v>
      </c>
      <c r="F42" s="27"/>
    </row>
    <row r="43" spans="1:6" x14ac:dyDescent="0.25">
      <c r="A43" s="31" t="s">
        <v>33</v>
      </c>
      <c r="B43" s="31"/>
      <c r="C43" s="13">
        <v>20</v>
      </c>
      <c r="D43" s="3">
        <v>3500</v>
      </c>
      <c r="E43" s="27">
        <f t="shared" si="2"/>
        <v>70000</v>
      </c>
      <c r="F43" s="27"/>
    </row>
    <row r="44" spans="1:6" x14ac:dyDescent="0.25">
      <c r="A44" s="32" t="s">
        <v>34</v>
      </c>
      <c r="B44" s="33"/>
      <c r="C44" s="13">
        <v>18</v>
      </c>
      <c r="D44" s="3">
        <v>1003.13</v>
      </c>
      <c r="E44" s="27">
        <f t="shared" si="2"/>
        <v>18056.34</v>
      </c>
      <c r="F44" s="27"/>
    </row>
    <row r="45" spans="1:6" x14ac:dyDescent="0.25">
      <c r="A45" s="32" t="s">
        <v>35</v>
      </c>
      <c r="B45" s="33"/>
      <c r="C45" s="13">
        <v>30</v>
      </c>
      <c r="D45" s="3">
        <v>1003.13</v>
      </c>
      <c r="E45" s="27">
        <f t="shared" si="2"/>
        <v>30093.9</v>
      </c>
      <c r="F45" s="27"/>
    </row>
    <row r="46" spans="1:6" x14ac:dyDescent="0.25">
      <c r="A46" s="31" t="s">
        <v>36</v>
      </c>
      <c r="B46" s="31"/>
      <c r="C46" s="13">
        <v>18</v>
      </c>
      <c r="D46" s="3">
        <v>543</v>
      </c>
      <c r="E46" s="27">
        <f t="shared" si="2"/>
        <v>9774</v>
      </c>
      <c r="F46" s="27"/>
    </row>
    <row r="47" spans="1:6" x14ac:dyDescent="0.25">
      <c r="A47" s="31" t="s">
        <v>37</v>
      </c>
      <c r="B47" s="31"/>
      <c r="C47" s="13">
        <v>22</v>
      </c>
      <c r="D47" s="3">
        <v>310.49</v>
      </c>
      <c r="E47" s="27">
        <f t="shared" si="2"/>
        <v>6830.7800000000007</v>
      </c>
      <c r="F47" s="27"/>
    </row>
    <row r="48" spans="1:6" x14ac:dyDescent="0.25">
      <c r="A48" s="31" t="s">
        <v>38</v>
      </c>
      <c r="B48" s="31"/>
      <c r="C48" s="13">
        <v>4</v>
      </c>
      <c r="D48" s="3">
        <v>3765.84</v>
      </c>
      <c r="E48" s="27">
        <f t="shared" si="2"/>
        <v>15063.36</v>
      </c>
      <c r="F48" s="27"/>
    </row>
    <row r="49" spans="1:6" x14ac:dyDescent="0.25">
      <c r="A49" s="31" t="s">
        <v>39</v>
      </c>
      <c r="B49" s="31"/>
      <c r="C49" s="13">
        <v>24</v>
      </c>
      <c r="D49" s="3">
        <v>557.29</v>
      </c>
      <c r="E49" s="27">
        <f t="shared" si="2"/>
        <v>13374.96</v>
      </c>
      <c r="F49" s="27"/>
    </row>
    <row r="50" spans="1:6" x14ac:dyDescent="0.25">
      <c r="A50" s="31" t="s">
        <v>40</v>
      </c>
      <c r="B50" s="31"/>
      <c r="C50" s="13">
        <v>10</v>
      </c>
      <c r="D50" s="3">
        <v>3950</v>
      </c>
      <c r="E50" s="27">
        <f t="shared" si="2"/>
        <v>39500</v>
      </c>
      <c r="F50" s="27"/>
    </row>
    <row r="51" spans="1:6" x14ac:dyDescent="0.25">
      <c r="A51" s="31" t="s">
        <v>41</v>
      </c>
      <c r="B51" s="31"/>
      <c r="C51" s="13">
        <v>22</v>
      </c>
      <c r="D51" s="3">
        <v>520.66999999999996</v>
      </c>
      <c r="E51" s="27">
        <f t="shared" si="2"/>
        <v>11454.74</v>
      </c>
      <c r="F51" s="27"/>
    </row>
    <row r="52" spans="1:6" x14ac:dyDescent="0.25">
      <c r="A52" s="31" t="s">
        <v>42</v>
      </c>
      <c r="B52" s="31"/>
      <c r="C52" s="13">
        <v>22</v>
      </c>
      <c r="D52" s="3">
        <v>670</v>
      </c>
      <c r="E52" s="27">
        <f t="shared" si="2"/>
        <v>14740</v>
      </c>
      <c r="F52" s="27"/>
    </row>
    <row r="53" spans="1:6" x14ac:dyDescent="0.25">
      <c r="A53" s="31" t="s">
        <v>43</v>
      </c>
      <c r="B53" s="31"/>
      <c r="C53" s="13">
        <v>1</v>
      </c>
      <c r="D53" s="3">
        <v>792</v>
      </c>
      <c r="E53" s="27">
        <f t="shared" si="2"/>
        <v>792</v>
      </c>
      <c r="F53" s="27"/>
    </row>
    <row r="54" spans="1:6" x14ac:dyDescent="0.25">
      <c r="A54" s="31" t="s">
        <v>44</v>
      </c>
      <c r="B54" s="31"/>
      <c r="C54" s="13">
        <v>13</v>
      </c>
      <c r="D54" s="3">
        <v>4243.3999999999996</v>
      </c>
      <c r="E54" s="27">
        <f t="shared" si="2"/>
        <v>55164.2</v>
      </c>
      <c r="F54" s="27"/>
    </row>
    <row r="55" spans="1:6" x14ac:dyDescent="0.25">
      <c r="A55" s="31" t="s">
        <v>45</v>
      </c>
      <c r="B55" s="31"/>
      <c r="C55" s="13">
        <v>24</v>
      </c>
      <c r="D55" s="3">
        <v>10904</v>
      </c>
      <c r="E55" s="27">
        <f t="shared" si="2"/>
        <v>261696</v>
      </c>
      <c r="F55" s="27"/>
    </row>
    <row r="56" spans="1:6" x14ac:dyDescent="0.25">
      <c r="A56" s="31" t="s">
        <v>46</v>
      </c>
      <c r="B56" s="31"/>
      <c r="C56" s="13">
        <v>36</v>
      </c>
      <c r="D56" s="3">
        <v>10000</v>
      </c>
      <c r="E56" s="27">
        <f t="shared" si="2"/>
        <v>360000</v>
      </c>
      <c r="F56" s="27"/>
    </row>
    <row r="57" spans="1:6" x14ac:dyDescent="0.25">
      <c r="A57" s="31" t="s">
        <v>47</v>
      </c>
      <c r="B57" s="31"/>
      <c r="C57" s="13">
        <v>24</v>
      </c>
      <c r="D57" s="3">
        <v>1499.62</v>
      </c>
      <c r="E57" s="27">
        <f t="shared" si="2"/>
        <v>35990.879999999997</v>
      </c>
      <c r="F57" s="27"/>
    </row>
    <row r="58" spans="1:6" x14ac:dyDescent="0.25">
      <c r="A58" s="32" t="s">
        <v>80</v>
      </c>
      <c r="B58" s="33"/>
      <c r="C58" s="13">
        <v>4</v>
      </c>
      <c r="D58" s="3">
        <v>4000</v>
      </c>
      <c r="E58" s="21">
        <f t="shared" ref="E58" si="3">C58*D58</f>
        <v>16000</v>
      </c>
      <c r="F58" s="22"/>
    </row>
    <row r="59" spans="1:6" x14ac:dyDescent="0.25">
      <c r="A59" s="31" t="s">
        <v>48</v>
      </c>
      <c r="B59" s="31"/>
      <c r="C59" s="13">
        <v>28</v>
      </c>
      <c r="D59" s="3">
        <v>6300</v>
      </c>
      <c r="E59" s="27">
        <f t="shared" si="2"/>
        <v>176400</v>
      </c>
      <c r="F59" s="27"/>
    </row>
    <row r="60" spans="1:6" x14ac:dyDescent="0.25">
      <c r="A60" s="31" t="s">
        <v>49</v>
      </c>
      <c r="B60" s="31"/>
      <c r="C60" s="13">
        <v>5</v>
      </c>
      <c r="D60" s="3">
        <v>5500</v>
      </c>
      <c r="E60" s="27">
        <f t="shared" si="2"/>
        <v>27500</v>
      </c>
      <c r="F60" s="27"/>
    </row>
    <row r="61" spans="1:6" x14ac:dyDescent="0.25">
      <c r="A61" s="31" t="s">
        <v>50</v>
      </c>
      <c r="B61" s="31"/>
      <c r="C61" s="13">
        <v>5</v>
      </c>
      <c r="D61" s="3">
        <v>1950</v>
      </c>
      <c r="E61" s="27">
        <f t="shared" si="2"/>
        <v>9750</v>
      </c>
      <c r="F61" s="27"/>
    </row>
    <row r="62" spans="1:6" x14ac:dyDescent="0.25">
      <c r="A62" s="31" t="s">
        <v>51</v>
      </c>
      <c r="B62" s="31"/>
      <c r="C62" s="13">
        <v>15</v>
      </c>
      <c r="D62" s="3">
        <v>1050</v>
      </c>
      <c r="E62" s="27">
        <f t="shared" si="2"/>
        <v>15750</v>
      </c>
      <c r="F62" s="27"/>
    </row>
    <row r="63" spans="1:6" x14ac:dyDescent="0.25">
      <c r="A63" s="31" t="s">
        <v>52</v>
      </c>
      <c r="B63" s="31"/>
      <c r="C63" s="13">
        <v>20</v>
      </c>
      <c r="D63" s="3">
        <v>3750</v>
      </c>
      <c r="E63" s="27">
        <f t="shared" ref="E63" si="4">C63*D63</f>
        <v>75000</v>
      </c>
      <c r="F63" s="27"/>
    </row>
    <row r="64" spans="1:6" x14ac:dyDescent="0.25">
      <c r="A64" s="32" t="s">
        <v>79</v>
      </c>
      <c r="B64" s="33"/>
      <c r="C64" s="13">
        <v>3</v>
      </c>
      <c r="D64" s="3">
        <v>50000</v>
      </c>
      <c r="E64" s="27">
        <f t="shared" ref="E64" si="5">C64*D64</f>
        <v>150000</v>
      </c>
      <c r="F64" s="27"/>
    </row>
    <row r="65" spans="1:6" x14ac:dyDescent="0.25">
      <c r="A65" s="31" t="s">
        <v>78</v>
      </c>
      <c r="B65" s="31"/>
      <c r="C65" s="13">
        <v>6</v>
      </c>
      <c r="D65" s="3">
        <v>8000</v>
      </c>
      <c r="E65" s="27">
        <f t="shared" si="2"/>
        <v>48000</v>
      </c>
      <c r="F65" s="27"/>
    </row>
    <row r="66" spans="1:6" x14ac:dyDescent="0.25">
      <c r="E66" s="34"/>
      <c r="F66" s="34"/>
    </row>
    <row r="67" spans="1:6" ht="18.75" x14ac:dyDescent="0.3">
      <c r="D67" s="10" t="s">
        <v>53</v>
      </c>
      <c r="E67" s="25">
        <f>SUM(E41:F65)</f>
        <v>1477019.98</v>
      </c>
      <c r="F67" s="26"/>
    </row>
    <row r="69" spans="1:6" x14ac:dyDescent="0.25">
      <c r="A69" s="28" t="s">
        <v>54</v>
      </c>
      <c r="B69" s="29"/>
      <c r="C69" s="6" t="s">
        <v>2</v>
      </c>
      <c r="D69" s="6" t="s">
        <v>29</v>
      </c>
      <c r="E69" s="28" t="s">
        <v>30</v>
      </c>
      <c r="F69" s="29"/>
    </row>
    <row r="70" spans="1:6" x14ac:dyDescent="0.25">
      <c r="A70" s="31" t="s">
        <v>55</v>
      </c>
      <c r="B70" s="31"/>
      <c r="C70" s="12">
        <v>16</v>
      </c>
      <c r="D70" s="3">
        <v>935.08</v>
      </c>
      <c r="E70" s="27">
        <f>C70*D70</f>
        <v>14961.28</v>
      </c>
      <c r="F70" s="27"/>
    </row>
    <row r="71" spans="1:6" x14ac:dyDescent="0.25">
      <c r="A71" s="31" t="s">
        <v>56</v>
      </c>
      <c r="B71" s="31"/>
      <c r="C71" s="12">
        <v>16</v>
      </c>
      <c r="D71" s="3">
        <v>1524.04</v>
      </c>
      <c r="E71" s="27">
        <f t="shared" ref="E71:E84" si="6">C71*D71</f>
        <v>24384.639999999999</v>
      </c>
      <c r="F71" s="27"/>
    </row>
    <row r="72" spans="1:6" x14ac:dyDescent="0.25">
      <c r="A72" s="31" t="s">
        <v>57</v>
      </c>
      <c r="B72" s="31"/>
      <c r="C72" s="13">
        <v>12</v>
      </c>
      <c r="D72" s="3">
        <v>69.23</v>
      </c>
      <c r="E72" s="27">
        <f t="shared" si="6"/>
        <v>830.76</v>
      </c>
      <c r="F72" s="27"/>
    </row>
    <row r="73" spans="1:6" x14ac:dyDescent="0.25">
      <c r="A73" s="2" t="s">
        <v>58</v>
      </c>
      <c r="B73" s="2"/>
      <c r="C73" s="13">
        <v>16</v>
      </c>
      <c r="D73" s="3">
        <v>7752.39</v>
      </c>
      <c r="E73" s="27">
        <f t="shared" si="6"/>
        <v>124038.24</v>
      </c>
      <c r="F73" s="27"/>
    </row>
    <row r="74" spans="1:6" x14ac:dyDescent="0.25">
      <c r="A74" s="2" t="s">
        <v>59</v>
      </c>
      <c r="B74" s="2"/>
      <c r="C74" s="13">
        <v>14</v>
      </c>
      <c r="D74" s="3">
        <v>835.95</v>
      </c>
      <c r="E74" s="27">
        <f t="shared" si="6"/>
        <v>11703.300000000001</v>
      </c>
      <c r="F74" s="27"/>
    </row>
    <row r="75" spans="1:6" x14ac:dyDescent="0.25">
      <c r="A75" s="31" t="s">
        <v>60</v>
      </c>
      <c r="B75" s="31"/>
      <c r="C75" s="13">
        <v>16</v>
      </c>
      <c r="D75" s="3">
        <v>1154.4000000000001</v>
      </c>
      <c r="E75" s="27">
        <f t="shared" si="6"/>
        <v>18470.400000000001</v>
      </c>
      <c r="F75" s="27"/>
    </row>
    <row r="76" spans="1:6" x14ac:dyDescent="0.25">
      <c r="A76" s="31" t="s">
        <v>69</v>
      </c>
      <c r="B76" s="31"/>
      <c r="C76" s="13">
        <v>16</v>
      </c>
      <c r="D76" s="3">
        <v>381.33</v>
      </c>
      <c r="E76" s="27">
        <f t="shared" si="6"/>
        <v>6101.28</v>
      </c>
      <c r="F76" s="27"/>
    </row>
    <row r="77" spans="1:6" x14ac:dyDescent="0.25">
      <c r="A77" s="31" t="s">
        <v>61</v>
      </c>
      <c r="B77" s="31"/>
      <c r="C77" s="13">
        <v>16</v>
      </c>
      <c r="D77" s="3">
        <v>538.24</v>
      </c>
      <c r="E77" s="27">
        <f t="shared" si="6"/>
        <v>8611.84</v>
      </c>
      <c r="F77" s="27"/>
    </row>
    <row r="78" spans="1:6" x14ac:dyDescent="0.25">
      <c r="A78" s="31" t="s">
        <v>62</v>
      </c>
      <c r="B78" s="31"/>
      <c r="C78" s="13">
        <v>16</v>
      </c>
      <c r="D78" s="3">
        <v>19.399999999999999</v>
      </c>
      <c r="E78" s="27">
        <f t="shared" si="6"/>
        <v>310.39999999999998</v>
      </c>
      <c r="F78" s="27"/>
    </row>
    <row r="79" spans="1:6" x14ac:dyDescent="0.25">
      <c r="A79" s="31" t="s">
        <v>63</v>
      </c>
      <c r="B79" s="31"/>
      <c r="C79" s="13">
        <v>16</v>
      </c>
      <c r="D79" s="3">
        <v>94.65</v>
      </c>
      <c r="E79" s="27">
        <f t="shared" si="6"/>
        <v>1514.4</v>
      </c>
      <c r="F79" s="27"/>
    </row>
    <row r="80" spans="1:6" x14ac:dyDescent="0.25">
      <c r="A80" s="31" t="s">
        <v>64</v>
      </c>
      <c r="B80" s="31"/>
      <c r="C80" s="13">
        <v>10</v>
      </c>
      <c r="D80" s="3">
        <v>538.46</v>
      </c>
      <c r="E80" s="27">
        <f t="shared" si="6"/>
        <v>5384.6</v>
      </c>
      <c r="F80" s="27"/>
    </row>
    <row r="81" spans="1:6" x14ac:dyDescent="0.25">
      <c r="A81" s="31" t="s">
        <v>65</v>
      </c>
      <c r="B81" s="31"/>
      <c r="C81" s="13">
        <v>16</v>
      </c>
      <c r="D81" s="3">
        <v>86.53</v>
      </c>
      <c r="E81" s="27">
        <f t="shared" si="6"/>
        <v>1384.48</v>
      </c>
      <c r="F81" s="27"/>
    </row>
    <row r="82" spans="1:6" x14ac:dyDescent="0.25">
      <c r="A82" s="31" t="s">
        <v>66</v>
      </c>
      <c r="B82" s="31"/>
      <c r="C82" s="13">
        <v>16</v>
      </c>
      <c r="D82" s="3">
        <v>73.16</v>
      </c>
      <c r="E82" s="27">
        <f t="shared" si="6"/>
        <v>1170.56</v>
      </c>
      <c r="F82" s="27"/>
    </row>
    <row r="83" spans="1:6" x14ac:dyDescent="0.25">
      <c r="A83" s="31" t="s">
        <v>67</v>
      </c>
      <c r="B83" s="31"/>
      <c r="C83" s="13">
        <v>16</v>
      </c>
      <c r="D83" s="3">
        <v>210.08</v>
      </c>
      <c r="E83" s="27">
        <f t="shared" si="6"/>
        <v>3361.28</v>
      </c>
      <c r="F83" s="27"/>
    </row>
    <row r="84" spans="1:6" x14ac:dyDescent="0.25">
      <c r="A84" s="31" t="s">
        <v>68</v>
      </c>
      <c r="B84" s="31"/>
      <c r="C84" s="13">
        <v>10</v>
      </c>
      <c r="D84" s="3">
        <v>20.43</v>
      </c>
      <c r="E84" s="27">
        <f t="shared" si="6"/>
        <v>204.3</v>
      </c>
      <c r="F84" s="27"/>
    </row>
    <row r="85" spans="1:6" x14ac:dyDescent="0.25">
      <c r="A85" s="30" t="s">
        <v>74</v>
      </c>
      <c r="B85" s="30"/>
      <c r="C85" s="13">
        <v>8</v>
      </c>
      <c r="D85" s="3">
        <v>237949.84</v>
      </c>
      <c r="E85" s="27">
        <f t="shared" ref="E85" si="7">C85*D85</f>
        <v>1903598.72</v>
      </c>
      <c r="F85" s="27"/>
    </row>
    <row r="86" spans="1:6" ht="79.5" customHeight="1" x14ac:dyDescent="0.25">
      <c r="A86" s="30" t="s">
        <v>75</v>
      </c>
      <c r="B86" s="30"/>
      <c r="C86" s="13">
        <v>4</v>
      </c>
      <c r="D86" s="3">
        <v>539916.04</v>
      </c>
      <c r="E86" s="27">
        <f t="shared" ref="E86:E90" si="8">C86*D86</f>
        <v>2159664.16</v>
      </c>
      <c r="F86" s="27"/>
    </row>
    <row r="87" spans="1:6" ht="51.75" customHeight="1" x14ac:dyDescent="0.25">
      <c r="A87" s="23" t="s">
        <v>81</v>
      </c>
      <c r="B87" s="24"/>
      <c r="C87" s="13">
        <v>8</v>
      </c>
      <c r="D87" s="3">
        <v>250000</v>
      </c>
      <c r="E87" s="27">
        <f t="shared" ref="E87" si="9">C87*D87</f>
        <v>2000000</v>
      </c>
      <c r="F87" s="27"/>
    </row>
    <row r="88" spans="1:6" x14ac:dyDescent="0.25">
      <c r="A88" s="23" t="s">
        <v>82</v>
      </c>
      <c r="B88" s="24"/>
      <c r="C88" s="13">
        <v>20</v>
      </c>
      <c r="D88" s="3">
        <v>22000</v>
      </c>
      <c r="E88" s="21">
        <f t="shared" ref="E88" si="10">C88*D88</f>
        <v>440000</v>
      </c>
      <c r="F88" s="22"/>
    </row>
    <row r="89" spans="1:6" x14ac:dyDescent="0.25">
      <c r="A89" s="23" t="s">
        <v>83</v>
      </c>
      <c r="B89" s="24"/>
      <c r="C89" s="13">
        <v>20</v>
      </c>
      <c r="D89" s="3">
        <v>300000</v>
      </c>
      <c r="E89" s="21">
        <f t="shared" ref="E89" si="11">C89*D89</f>
        <v>6000000</v>
      </c>
      <c r="F89" s="22"/>
    </row>
    <row r="90" spans="1:6" x14ac:dyDescent="0.25">
      <c r="A90" s="31" t="s">
        <v>73</v>
      </c>
      <c r="B90" s="31"/>
      <c r="C90" s="13">
        <v>24</v>
      </c>
      <c r="D90" s="3">
        <v>1713.58</v>
      </c>
      <c r="E90" s="27">
        <f t="shared" si="8"/>
        <v>41125.919999999998</v>
      </c>
      <c r="F90" s="27"/>
    </row>
    <row r="92" spans="1:6" ht="18.75" x14ac:dyDescent="0.3">
      <c r="D92" s="10" t="s">
        <v>53</v>
      </c>
      <c r="E92" s="25">
        <f>SUM(E70:F90)</f>
        <v>12766820.560000001</v>
      </c>
      <c r="F92" s="26"/>
    </row>
    <row r="94" spans="1:6" x14ac:dyDescent="0.25">
      <c r="A94" s="28" t="s">
        <v>76</v>
      </c>
      <c r="B94" s="29"/>
      <c r="C94" s="6" t="s">
        <v>2</v>
      </c>
      <c r="D94" s="6" t="s">
        <v>29</v>
      </c>
      <c r="E94" s="28" t="s">
        <v>30</v>
      </c>
      <c r="F94" s="29"/>
    </row>
    <row r="95" spans="1:6" x14ac:dyDescent="0.25">
      <c r="A95" s="31" t="s">
        <v>70</v>
      </c>
      <c r="B95" s="31"/>
      <c r="C95" s="12">
        <v>32</v>
      </c>
      <c r="D95" s="3">
        <v>16084.56</v>
      </c>
      <c r="E95" s="27">
        <f>C95*D95</f>
        <v>514705.91999999998</v>
      </c>
      <c r="F95" s="27"/>
    </row>
    <row r="96" spans="1:6" x14ac:dyDescent="0.25">
      <c r="A96" s="31" t="s">
        <v>71</v>
      </c>
      <c r="B96" s="31"/>
      <c r="C96" s="12">
        <v>32</v>
      </c>
      <c r="D96" s="3">
        <v>5500</v>
      </c>
      <c r="E96" s="27">
        <f t="shared" ref="E96:E97" si="12">C96*D96</f>
        <v>176000</v>
      </c>
      <c r="F96" s="27"/>
    </row>
    <row r="97" spans="1:6" x14ac:dyDescent="0.25">
      <c r="A97" s="31" t="s">
        <v>72</v>
      </c>
      <c r="B97" s="31"/>
      <c r="C97" s="13">
        <v>32</v>
      </c>
      <c r="D97" s="3">
        <v>8212.23</v>
      </c>
      <c r="E97" s="27">
        <f t="shared" si="12"/>
        <v>262791.36</v>
      </c>
      <c r="F97" s="27"/>
    </row>
    <row r="99" spans="1:6" ht="18.75" x14ac:dyDescent="0.3">
      <c r="D99" s="10" t="s">
        <v>53</v>
      </c>
      <c r="E99" s="25">
        <f>SUM(E95:F97)</f>
        <v>953497.27999999991</v>
      </c>
      <c r="F99" s="26"/>
    </row>
    <row r="100" spans="1:6" ht="18.75" x14ac:dyDescent="0.3">
      <c r="D100" s="18"/>
      <c r="E100" s="19"/>
      <c r="F100" s="20"/>
    </row>
    <row r="101" spans="1:6" x14ac:dyDescent="0.25">
      <c r="A101" s="28"/>
      <c r="B101" s="29"/>
      <c r="C101" s="6" t="s">
        <v>2</v>
      </c>
      <c r="D101" s="6" t="s">
        <v>29</v>
      </c>
      <c r="E101" s="28" t="s">
        <v>30</v>
      </c>
      <c r="F101" s="29"/>
    </row>
    <row r="102" spans="1:6" ht="32.25" customHeight="1" x14ac:dyDescent="0.25">
      <c r="A102" s="30" t="s">
        <v>84</v>
      </c>
      <c r="B102" s="30"/>
      <c r="C102" s="12">
        <v>1</v>
      </c>
      <c r="D102" s="3">
        <v>8673350</v>
      </c>
      <c r="E102" s="27">
        <f>C102*D102</f>
        <v>8673350</v>
      </c>
      <c r="F102" s="27"/>
    </row>
    <row r="103" spans="1:6" x14ac:dyDescent="0.25">
      <c r="A103" s="14"/>
      <c r="B103" s="14"/>
      <c r="C103" s="15"/>
      <c r="D103" s="16"/>
      <c r="E103" s="17"/>
      <c r="F103" s="17"/>
    </row>
    <row r="104" spans="1:6" ht="18.75" x14ac:dyDescent="0.3">
      <c r="D104" s="10" t="s">
        <v>53</v>
      </c>
      <c r="E104" s="25">
        <f>E102</f>
        <v>8673350</v>
      </c>
      <c r="F104" s="26"/>
    </row>
    <row r="106" spans="1:6" ht="18.75" x14ac:dyDescent="0.3">
      <c r="D106" s="10" t="s">
        <v>77</v>
      </c>
      <c r="E106" s="25">
        <f>SUM(E104,E99,E92,E67,F37)</f>
        <v>46483043.82</v>
      </c>
      <c r="F106" s="26"/>
    </row>
  </sheetData>
  <mergeCells count="125">
    <mergeCell ref="A39:F39"/>
    <mergeCell ref="A40:B40"/>
    <mergeCell ref="E40:F40"/>
    <mergeCell ref="E41:F41"/>
    <mergeCell ref="E42:F42"/>
    <mergeCell ref="A23:A24"/>
    <mergeCell ref="A3:F3"/>
    <mergeCell ref="A35:E35"/>
    <mergeCell ref="A15:A16"/>
    <mergeCell ref="A25:A26"/>
    <mergeCell ref="A28:A29"/>
    <mergeCell ref="A9:A11"/>
    <mergeCell ref="A12:A14"/>
    <mergeCell ref="A17:A19"/>
    <mergeCell ref="A20:A22"/>
    <mergeCell ref="A30:A32"/>
    <mergeCell ref="A7:A8"/>
    <mergeCell ref="A41:B41"/>
    <mergeCell ref="A42:B42"/>
    <mergeCell ref="E55:F55"/>
    <mergeCell ref="E56:F56"/>
    <mergeCell ref="E57:F57"/>
    <mergeCell ref="E48:F48"/>
    <mergeCell ref="E49:F49"/>
    <mergeCell ref="E50:F50"/>
    <mergeCell ref="E51:F51"/>
    <mergeCell ref="E52:F52"/>
    <mergeCell ref="E43:F43"/>
    <mergeCell ref="E44:F44"/>
    <mergeCell ref="E45:F45"/>
    <mergeCell ref="E46:F46"/>
    <mergeCell ref="E47:F47"/>
    <mergeCell ref="E64:F64"/>
    <mergeCell ref="E67:F67"/>
    <mergeCell ref="E66:F66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9:B59"/>
    <mergeCell ref="E59:F59"/>
    <mergeCell ref="E60:F60"/>
    <mergeCell ref="E61:F61"/>
    <mergeCell ref="E62:F62"/>
    <mergeCell ref="E65:F65"/>
    <mergeCell ref="E63:F63"/>
    <mergeCell ref="E53:F53"/>
    <mergeCell ref="E54:F54"/>
    <mergeCell ref="A43:B43"/>
    <mergeCell ref="A69:B69"/>
    <mergeCell ref="A63:B63"/>
    <mergeCell ref="A44:B44"/>
    <mergeCell ref="A45:B45"/>
    <mergeCell ref="A58:B58"/>
    <mergeCell ref="A60:B60"/>
    <mergeCell ref="A61:B61"/>
    <mergeCell ref="A62:B62"/>
    <mergeCell ref="A65:B65"/>
    <mergeCell ref="A64:B64"/>
    <mergeCell ref="A72:B72"/>
    <mergeCell ref="E72:F72"/>
    <mergeCell ref="E73:F73"/>
    <mergeCell ref="E74:F74"/>
    <mergeCell ref="A75:B75"/>
    <mergeCell ref="E75:F75"/>
    <mergeCell ref="E69:F69"/>
    <mergeCell ref="A70:B70"/>
    <mergeCell ref="E70:F70"/>
    <mergeCell ref="A71:B71"/>
    <mergeCell ref="E71:F71"/>
    <mergeCell ref="E79:F79"/>
    <mergeCell ref="A80:B80"/>
    <mergeCell ref="E80:F80"/>
    <mergeCell ref="A81:B81"/>
    <mergeCell ref="E81:F81"/>
    <mergeCell ref="A76:B76"/>
    <mergeCell ref="E76:F76"/>
    <mergeCell ref="A77:B77"/>
    <mergeCell ref="E77:F77"/>
    <mergeCell ref="A78:B78"/>
    <mergeCell ref="E78:F78"/>
    <mergeCell ref="A102:B102"/>
    <mergeCell ref="E102:F102"/>
    <mergeCell ref="E104:F104"/>
    <mergeCell ref="E106:F106"/>
    <mergeCell ref="A97:B97"/>
    <mergeCell ref="E97:F97"/>
    <mergeCell ref="A94:B94"/>
    <mergeCell ref="E94:F94"/>
    <mergeCell ref="A95:B95"/>
    <mergeCell ref="E95:F95"/>
    <mergeCell ref="A96:B96"/>
    <mergeCell ref="E96:F96"/>
    <mergeCell ref="E58:F58"/>
    <mergeCell ref="E88:F88"/>
    <mergeCell ref="E89:F89"/>
    <mergeCell ref="A88:B88"/>
    <mergeCell ref="A89:B89"/>
    <mergeCell ref="E99:F99"/>
    <mergeCell ref="E86:F86"/>
    <mergeCell ref="E87:F87"/>
    <mergeCell ref="A101:B101"/>
    <mergeCell ref="E101:F101"/>
    <mergeCell ref="A85:B85"/>
    <mergeCell ref="E85:F85"/>
    <mergeCell ref="A86:B86"/>
    <mergeCell ref="E92:F92"/>
    <mergeCell ref="A90:B90"/>
    <mergeCell ref="E90:F90"/>
    <mergeCell ref="A87:B87"/>
    <mergeCell ref="A82:B82"/>
    <mergeCell ref="E82:F82"/>
    <mergeCell ref="A83:B83"/>
    <mergeCell ref="E83:F83"/>
    <mergeCell ref="A84:B84"/>
    <mergeCell ref="E84:F84"/>
    <mergeCell ref="A79:B79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Quezada Ponce, Abraham Alejandro</dc:creator>
  <cp:lastModifiedBy>Gonzalez Martinez, Maria del Carmen</cp:lastModifiedBy>
  <cp:lastPrinted>2020-09-14T17:22:40Z</cp:lastPrinted>
  <dcterms:created xsi:type="dcterms:W3CDTF">2020-03-26T19:27:11Z</dcterms:created>
  <dcterms:modified xsi:type="dcterms:W3CDTF">2020-09-25T16:30:54Z</dcterms:modified>
</cp:coreProperties>
</file>